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<sst xmlns="http://schemas.openxmlformats.org/spreadsheetml/2006/main" count="235" uniqueCount="112">
  <si>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</si>
  <si>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</si>
  <si>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</si>
  <si>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</si>
  <si>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</si>
  <si>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</si>
  <si>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</si>
  <si>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</si>
  <si>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</si>
  <si>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</si>
  <si>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</si>
  <si>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</si>
  <si>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</si>
  <si>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</si>
  <si>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</si>
  <si>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</si>
  <si>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</si>
  <si>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</si>
  <si>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</si>
  <si>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</si>
  <si>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</si>
  <si>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</si>
  <si>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</si>
  <si>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</si>
  <si>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</si>
  <si>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</si>
  <si>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</si>
  <si>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</si>
  <si>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</si>
  <si>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</si>
  <si>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</si>
  <si>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</si>
  <si>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</si>
  <si>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</si>
  <si>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</si>
  <si>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</si>
  <si>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</si>
  <si>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</si>
  <si>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</si>
  <si>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</si>
  <si>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</si>
  <si>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</si>
  <si>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</si>
  <si>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</si>
  <si>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</si>
  <si>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</si>
  <si>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</si>
  <si>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</si>
  <si>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</si>
  <si>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</si>
  <si>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</si>
  <si>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P11</t>
  </si>
  <si>
    <t>X</t>
  </si>
  <si>
    <t>EDUCACIÓN SECUNDARIA - ESPECIALIDAD DE CIENCIAS NATURALES</t>
  </si>
  <si>
    <t>LE-141 TALLER DE LENGUAJE  Y COMUNICACIÓN I</t>
  </si>
  <si>
    <t>MA-141 MATEMÁTICA I</t>
  </si>
  <si>
    <t>MD-141 MÉTODOS Y TÉCNICAS DE ESTUDIO Y APRENDIZAJE</t>
  </si>
  <si>
    <t>PS-141 PSICOLOGÍA GENERAL Y DEL DESARROLLO</t>
  </si>
  <si>
    <t>CN-141 CIENCIAS NATURALES</t>
  </si>
  <si>
    <t xml:space="preserve">FI-142 FILOSOFÍA II </t>
  </si>
  <si>
    <t>LE-142 TALLER DE LENGUAJE Y COMUNICACIÓN II</t>
  </si>
  <si>
    <t>MA-142 MATEMÁTICA II</t>
  </si>
  <si>
    <t xml:space="preserve">PS-142 PSICOLOGÍA DEL APRENDIZAJE </t>
  </si>
  <si>
    <t>CS-142 CIENCIAS SOCIALES</t>
  </si>
  <si>
    <t>PE-142 PEDAGOGÍA I</t>
  </si>
  <si>
    <t>PE-241 PEDAGOGÍA II</t>
  </si>
  <si>
    <t>PE-243 GESTIÓN  EDUCATIVA</t>
  </si>
  <si>
    <t>PE-245 PLANIFICACIÓN CURRICULAR</t>
  </si>
  <si>
    <t>LE-241 COMUNICACIÓN EDUCACIONAL</t>
  </si>
  <si>
    <t>DI-241 DIDÁCTICA GENERAL</t>
  </si>
  <si>
    <t>BI-241 BIOLOGÍA GENERAL</t>
  </si>
  <si>
    <t>LE-242 TALLER DE REDACCIÓN</t>
  </si>
  <si>
    <t>PE-242 ESTADÍSTICA APLICADA A LA EDUCACIÓN</t>
  </si>
  <si>
    <t>PE-244 ESCUELA Y COMUNIDAD</t>
  </si>
  <si>
    <t>MA-246 ELEMENTOS DE CÁLCULO</t>
  </si>
  <si>
    <t>BI-242 BIOLOGÍA SISTEMÁTICA DE ORGANISMOS UNICEL. Y PLURICEL.</t>
  </si>
  <si>
    <t>QU-242 QUÍMICA GENERAL</t>
  </si>
  <si>
    <t>PE-343 EVALUACIÓN EDUCATIVA</t>
  </si>
  <si>
    <t>PE-345 SEMINARIO DE LA EDUCACIÓN PERUANA</t>
  </si>
  <si>
    <t>EN-341 PRIMEROS AUXILIOS  I</t>
  </si>
  <si>
    <t>PE-347 EDUCACIÓN AMBIENTAL</t>
  </si>
  <si>
    <t>DI-343 DISEÑO Y PREP. DE MATERIAL EDUCATIVO EN C.N.</t>
  </si>
  <si>
    <t>QU-341 QUÍMICA INORGÁNICA</t>
  </si>
  <si>
    <t>ASIGNATURA COCURRICULAR</t>
  </si>
  <si>
    <t>MD-342 INVESTIGACIÓN CIENTÍFICA Y PEDAGÓGICA</t>
  </si>
  <si>
    <t>DI-342 DIDÁCTICA DE CIENCIAS NATURALES</t>
  </si>
  <si>
    <t>FS-344 FÍSICA I</t>
  </si>
  <si>
    <t>EN-342  PRIMEROS AUXILIOS II</t>
  </si>
  <si>
    <t>BI-342 ECOLOGÍA</t>
  </si>
  <si>
    <t>QU-342 QUÍMICA INORGÁNICA  II</t>
  </si>
  <si>
    <t>PP-141 PRÁC.PREPROF.DIRIGIDA DE OBS.,PLANEAM. Y ADMINIS.</t>
  </si>
  <si>
    <t>FS-445 FÍSICA  II</t>
  </si>
  <si>
    <t>QU-441 QUÍMICA ORGÁNICA  II</t>
  </si>
  <si>
    <t>AF-441 ANATOMÍA Y FISIOLOGÍA HUMANA</t>
  </si>
  <si>
    <t>PP-442 PRÁCTICA PREPROFESIONAL DISCONTÍNUA</t>
  </si>
  <si>
    <t>FS-446 FÍSICA  III</t>
  </si>
  <si>
    <t>BI-442 GENÉTICA</t>
  </si>
  <si>
    <t>BI-442 ELEMENTOS DE MICROBIOLOGÍA Y PARASITOLOGÍA</t>
  </si>
  <si>
    <t xml:space="preserve">CURSO ELECTIVO </t>
  </si>
  <si>
    <t>PP-541 PRÁCT. PREPROF. CONTÍNUA Y DE ACTIVIDADES</t>
  </si>
  <si>
    <t>MD-541 METODOLOGÍA DE LA INVESTIGACIÓN PEDAGÓGICA</t>
  </si>
  <si>
    <t xml:space="preserve">PP-542 PRÁCTICA PREPROFESIONAL INTENSIVA </t>
  </si>
  <si>
    <t>MD-542 SEMINARIO TALLER DE INVESTIGACIÓN PEDAGÓGICA</t>
  </si>
  <si>
    <t>BI-542 INTRODUCCIÓN A LA BIOQUÍMICA</t>
  </si>
  <si>
    <t>Dr. HOMERO ANGO AGUILAR</t>
  </si>
  <si>
    <t>QE-142 QUECHUA II</t>
  </si>
  <si>
    <t>QE-241 QUECHUA III</t>
  </si>
  <si>
    <t>QE-242 QUECHUA IV</t>
  </si>
  <si>
    <t>EN-441 PRIMEROS AUXILIOS III</t>
  </si>
  <si>
    <t>FS-541 FISICA IV</t>
  </si>
  <si>
    <t>QE-141 QUECHUA I</t>
  </si>
  <si>
    <t>FI-142-FILOSOFÍA I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</si>
</sst>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8">
      <selection activeCell="D41" sqref="D41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53</v>
      </c>
      <c r="D7" s="134"/>
      <c r="E7" s="134"/>
      <c r="F7" s="134"/>
      <c r="G7" s="135"/>
      <c r="H7" s="101" t="s">
        <v>43</v>
      </c>
      <c r="I7" s="100" t="s">
        <v>51</v>
      </c>
      <c r="J7" s="136" t="s">
        <v>42</v>
      </c>
      <c r="K7" s="136"/>
      <c r="L7" s="99">
        <v>42268</v>
      </c>
    </row>
    <row r="8" spans="2:12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52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2160</v>
      </c>
      <c r="G16" s="79">
        <f t="shared" si="0"/>
        <v>2464</v>
      </c>
      <c r="H16" s="79">
        <f t="shared" si="0"/>
        <v>4624</v>
      </c>
      <c r="I16" s="80">
        <f t="shared" si="0"/>
        <v>135</v>
      </c>
      <c r="J16" s="79">
        <f t="shared" si="0"/>
        <v>77</v>
      </c>
      <c r="K16" s="78">
        <f t="shared" si="0"/>
        <v>212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1728</v>
      </c>
      <c r="G17" s="42">
        <f t="shared" si="1"/>
        <v>2144</v>
      </c>
      <c r="H17" s="42">
        <f t="shared" si="1"/>
        <v>3872</v>
      </c>
      <c r="I17" s="76">
        <f t="shared" si="1"/>
        <v>108</v>
      </c>
      <c r="J17" s="42">
        <f t="shared" si="1"/>
        <v>67</v>
      </c>
      <c r="K17" s="75">
        <f t="shared" si="1"/>
        <v>175</v>
      </c>
      <c r="L17" s="74">
        <f>+IF(K17&gt;0,K17/K16,"-")</f>
        <v>0.8254716981132075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432</v>
      </c>
      <c r="G18" s="72">
        <f t="shared" si="2"/>
        <v>320</v>
      </c>
      <c r="H18" s="72">
        <f t="shared" si="2"/>
        <v>752</v>
      </c>
      <c r="I18" s="73">
        <f t="shared" si="2"/>
        <v>27</v>
      </c>
      <c r="J18" s="72">
        <f t="shared" si="2"/>
        <v>10</v>
      </c>
      <c r="K18" s="71">
        <f t="shared" si="2"/>
        <v>37</v>
      </c>
      <c r="L18" s="70">
        <f>+IF(K18&gt;0,K18/K16,"-")</f>
        <v>0.17452830188679244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58</v>
      </c>
      <c r="D24" s="32" t="s">
        <v>27</v>
      </c>
      <c r="E24" s="31" t="s">
        <v>24</v>
      </c>
      <c r="F24" s="30">
        <v>48</v>
      </c>
      <c r="G24" s="30">
        <v>32</v>
      </c>
      <c r="H24" s="42">
        <f aca="true" t="shared" si="4" ref="H24:H55">IF($C24&gt;0,$M24,0)</f>
        <v>80</v>
      </c>
      <c r="I24" s="28">
        <f aca="true" t="shared" si="5" ref="I24:I55">+IF(OR($E$13=$D$11,$E$13=$E$11,$E$13=$F$11),O24,"-")</f>
        <v>3</v>
      </c>
      <c r="J24" s="28">
        <f aca="true" t="shared" si="6" ref="J24:J55">+IF(OR($E$13=$D$11,$E$13=$E$11,$E$13=$F$11),P24,"-")</f>
        <v>1</v>
      </c>
      <c r="K24" s="27">
        <f aca="true" t="shared" si="7" ref="K24:K55">+N24</f>
        <v>4</v>
      </c>
      <c r="L24" s="8"/>
      <c r="M24" s="41">
        <f aca="true" t="shared" si="8" ref="M24:M55">+SUM(F24:G24)</f>
        <v>80</v>
      </c>
      <c r="N24" s="40">
        <f aca="true" t="shared" si="9" ref="N24:N55">+SUM(I24:J24)</f>
        <v>4</v>
      </c>
      <c r="O24" s="39">
        <f aca="true" t="shared" si="10" ref="O24:O55">+IF($H$13&lt;=0,"-",IF($H$13&gt;0,$F24/$H$13))</f>
        <v>3</v>
      </c>
      <c r="P24" s="38">
        <f aca="true" t="shared" si="11" ref="P24:P55">+IF($J$13&lt;=0,"-",IF($J$13&gt;0,$G24/$J$13))</f>
        <v>1</v>
      </c>
    </row>
    <row r="25" spans="2:16" ht="15" customHeight="1">
      <c r="B25" s="25"/>
      <c r="C25" s="37" t="s">
        <v>111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54</v>
      </c>
      <c r="D26" s="25" t="s">
        <v>27</v>
      </c>
      <c r="E26" s="24" t="s">
        <v>24</v>
      </c>
      <c r="F26" s="23">
        <v>48</v>
      </c>
      <c r="G26" s="23">
        <v>32</v>
      </c>
      <c r="H26" s="36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37" t="s">
        <v>55</v>
      </c>
      <c r="D27" s="25" t="s">
        <v>27</v>
      </c>
      <c r="E27" s="24" t="s">
        <v>24</v>
      </c>
      <c r="F27" s="23">
        <v>48</v>
      </c>
      <c r="G27" s="23"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37" t="s">
        <v>56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37" t="s">
        <v>57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26" t="s">
        <v>110</v>
      </c>
      <c r="D30" s="25" t="s">
        <v>24</v>
      </c>
      <c r="E30" s="24" t="s">
        <v>24</v>
      </c>
      <c r="F30" s="23">
        <v>16</v>
      </c>
      <c r="G30" s="23">
        <v>32</v>
      </c>
      <c r="H30" s="36">
        <f t="shared" si="4"/>
        <v>48</v>
      </c>
      <c r="I30" s="21">
        <f t="shared" si="5"/>
        <v>1</v>
      </c>
      <c r="J30" s="21">
        <f t="shared" si="6"/>
        <v>1</v>
      </c>
      <c r="K30" s="20">
        <f t="shared" si="7"/>
        <v>2</v>
      </c>
      <c r="L30" s="8"/>
      <c r="M30" s="19">
        <f t="shared" si="8"/>
        <v>48</v>
      </c>
      <c r="N30" s="18">
        <f t="shared" si="9"/>
        <v>2</v>
      </c>
      <c r="O30" s="17">
        <f t="shared" si="10"/>
        <v>1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59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60</v>
      </c>
      <c r="D37" s="25" t="s">
        <v>27</v>
      </c>
      <c r="E37" s="24" t="s">
        <v>24</v>
      </c>
      <c r="F37" s="23">
        <v>48</v>
      </c>
      <c r="G37" s="23"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26" t="s">
        <v>61</v>
      </c>
      <c r="D38" s="25" t="s">
        <v>27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26" t="s">
        <v>62</v>
      </c>
      <c r="D39" s="25" t="s">
        <v>24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63</v>
      </c>
      <c r="D40" s="25" t="s">
        <v>27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26" t="s">
        <v>64</v>
      </c>
      <c r="D41" s="25" t="s">
        <v>24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26" t="s">
        <v>105</v>
      </c>
      <c r="D42" s="25" t="s">
        <v>24</v>
      </c>
      <c r="E42" s="24" t="s">
        <v>24</v>
      </c>
      <c r="F42" s="23">
        <v>16</v>
      </c>
      <c r="G42" s="23">
        <v>32</v>
      </c>
      <c r="H42" s="22">
        <f t="shared" si="4"/>
        <v>48</v>
      </c>
      <c r="I42" s="21">
        <f t="shared" si="5"/>
        <v>1</v>
      </c>
      <c r="J42" s="21">
        <f t="shared" si="6"/>
        <v>1</v>
      </c>
      <c r="K42" s="20">
        <f t="shared" si="7"/>
        <v>2</v>
      </c>
      <c r="L42" s="8"/>
      <c r="M42" s="19">
        <f t="shared" si="8"/>
        <v>48</v>
      </c>
      <c r="N42" s="18">
        <f t="shared" si="9"/>
        <v>2</v>
      </c>
      <c r="O42" s="17">
        <f t="shared" si="10"/>
        <v>1</v>
      </c>
      <c r="P42" s="16">
        <f t="shared" si="11"/>
        <v>1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65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66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67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68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69</v>
      </c>
      <c r="D52" s="25" t="s">
        <v>24</v>
      </c>
      <c r="E52" s="24" t="s">
        <v>24</v>
      </c>
      <c r="F52" s="23">
        <v>32</v>
      </c>
      <c r="G52" s="23">
        <v>32</v>
      </c>
      <c r="H52" s="22">
        <f t="shared" si="4"/>
        <v>64</v>
      </c>
      <c r="I52" s="21">
        <f t="shared" si="5"/>
        <v>2</v>
      </c>
      <c r="J52" s="21">
        <f t="shared" si="6"/>
        <v>1</v>
      </c>
      <c r="K52" s="20">
        <f t="shared" si="7"/>
        <v>3</v>
      </c>
      <c r="L52" s="8"/>
      <c r="M52" s="19">
        <f t="shared" si="8"/>
        <v>64</v>
      </c>
      <c r="N52" s="18">
        <f t="shared" si="9"/>
        <v>3</v>
      </c>
      <c r="O52" s="17">
        <f t="shared" si="10"/>
        <v>2</v>
      </c>
      <c r="P52" s="16">
        <f t="shared" si="11"/>
        <v>1</v>
      </c>
    </row>
    <row r="53" spans="2:16" ht="15" customHeight="1">
      <c r="B53" s="25"/>
      <c r="C53" s="26" t="s">
        <v>70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 t="s">
        <v>106</v>
      </c>
      <c r="D54" s="25" t="s">
        <v>24</v>
      </c>
      <c r="E54" s="24" t="s">
        <v>24</v>
      </c>
      <c r="F54" s="23">
        <v>16</v>
      </c>
      <c r="G54" s="23">
        <v>32</v>
      </c>
      <c r="H54" s="22">
        <f t="shared" si="4"/>
        <v>48</v>
      </c>
      <c r="I54" s="21">
        <f t="shared" si="5"/>
        <v>1</v>
      </c>
      <c r="J54" s="21">
        <f t="shared" si="6"/>
        <v>1</v>
      </c>
      <c r="K54" s="20">
        <f t="shared" si="7"/>
        <v>2</v>
      </c>
      <c r="L54" s="8"/>
      <c r="M54" s="19">
        <f t="shared" si="8"/>
        <v>48</v>
      </c>
      <c r="N54" s="18">
        <f t="shared" si="9"/>
        <v>2</v>
      </c>
      <c r="O54" s="17">
        <f t="shared" si="10"/>
        <v>1</v>
      </c>
      <c r="P54" s="16">
        <f t="shared" si="11"/>
        <v>1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71</v>
      </c>
      <c r="D60" s="25" t="s">
        <v>24</v>
      </c>
      <c r="E60" s="24" t="s">
        <v>24</v>
      </c>
      <c r="F60" s="30">
        <v>16</v>
      </c>
      <c r="G60" s="30">
        <v>64</v>
      </c>
      <c r="H60" s="29">
        <f t="shared" si="12"/>
        <v>80</v>
      </c>
      <c r="I60" s="28">
        <f t="shared" si="13"/>
        <v>1</v>
      </c>
      <c r="J60" s="28">
        <f t="shared" si="14"/>
        <v>2</v>
      </c>
      <c r="K60" s="27">
        <f t="shared" si="15"/>
        <v>3</v>
      </c>
      <c r="L60" s="8"/>
      <c r="M60" s="19">
        <f t="shared" si="16"/>
        <v>80</v>
      </c>
      <c r="N60" s="18">
        <f t="shared" si="17"/>
        <v>3</v>
      </c>
      <c r="O60" s="17">
        <f t="shared" si="18"/>
        <v>1</v>
      </c>
      <c r="P60" s="16">
        <f t="shared" si="19"/>
        <v>2</v>
      </c>
    </row>
    <row r="61" spans="2:16" ht="15" customHeight="1">
      <c r="B61" s="25"/>
      <c r="C61" s="26" t="s">
        <v>72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26" t="s">
        <v>73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74</v>
      </c>
      <c r="D63" s="25" t="s">
        <v>24</v>
      </c>
      <c r="E63" s="24" t="s">
        <v>24</v>
      </c>
      <c r="F63" s="23">
        <v>48</v>
      </c>
      <c r="G63" s="23">
        <v>32</v>
      </c>
      <c r="H63" s="22">
        <f t="shared" si="12"/>
        <v>80</v>
      </c>
      <c r="I63" s="21">
        <f t="shared" si="13"/>
        <v>3</v>
      </c>
      <c r="J63" s="21">
        <f t="shared" si="14"/>
        <v>1</v>
      </c>
      <c r="K63" s="20">
        <f t="shared" si="15"/>
        <v>4</v>
      </c>
      <c r="L63" s="8"/>
      <c r="M63" s="19">
        <f t="shared" si="16"/>
        <v>80</v>
      </c>
      <c r="N63" s="18">
        <f t="shared" si="17"/>
        <v>4</v>
      </c>
      <c r="O63" s="17">
        <f t="shared" si="18"/>
        <v>3</v>
      </c>
      <c r="P63" s="16">
        <f t="shared" si="19"/>
        <v>1</v>
      </c>
    </row>
    <row r="64" spans="2:16" ht="15" customHeight="1">
      <c r="B64" s="25"/>
      <c r="C64" s="26" t="s">
        <v>75</v>
      </c>
      <c r="D64" s="25" t="s">
        <v>24</v>
      </c>
      <c r="E64" s="24" t="s">
        <v>24</v>
      </c>
      <c r="F64" s="23">
        <v>48</v>
      </c>
      <c r="G64" s="23">
        <v>32</v>
      </c>
      <c r="H64" s="22">
        <f t="shared" si="12"/>
        <v>80</v>
      </c>
      <c r="I64" s="21">
        <f t="shared" si="13"/>
        <v>3</v>
      </c>
      <c r="J64" s="21">
        <f t="shared" si="14"/>
        <v>1</v>
      </c>
      <c r="K64" s="20">
        <f t="shared" si="15"/>
        <v>4</v>
      </c>
      <c r="L64" s="8"/>
      <c r="M64" s="19">
        <f t="shared" si="16"/>
        <v>80</v>
      </c>
      <c r="N64" s="18">
        <f t="shared" si="17"/>
        <v>4</v>
      </c>
      <c r="O64" s="17">
        <f t="shared" si="18"/>
        <v>3</v>
      </c>
      <c r="P64" s="16">
        <f t="shared" si="19"/>
        <v>1</v>
      </c>
    </row>
    <row r="65" spans="2:16" ht="15" customHeight="1">
      <c r="B65" s="25"/>
      <c r="C65" s="26" t="s">
        <v>76</v>
      </c>
      <c r="D65" s="25" t="s">
        <v>24</v>
      </c>
      <c r="E65" s="24" t="s">
        <v>24</v>
      </c>
      <c r="F65" s="23">
        <v>48</v>
      </c>
      <c r="G65" s="23">
        <v>32</v>
      </c>
      <c r="H65" s="22">
        <f t="shared" si="12"/>
        <v>80</v>
      </c>
      <c r="I65" s="21">
        <f t="shared" si="13"/>
        <v>3</v>
      </c>
      <c r="J65" s="21">
        <f t="shared" si="14"/>
        <v>1</v>
      </c>
      <c r="K65" s="20">
        <f t="shared" si="15"/>
        <v>4</v>
      </c>
      <c r="L65" s="8"/>
      <c r="M65" s="19">
        <f t="shared" si="16"/>
        <v>80</v>
      </c>
      <c r="N65" s="18">
        <f t="shared" si="17"/>
        <v>4</v>
      </c>
      <c r="O65" s="17">
        <f t="shared" si="18"/>
        <v>3</v>
      </c>
      <c r="P65" s="16">
        <f t="shared" si="19"/>
        <v>1</v>
      </c>
    </row>
    <row r="66" spans="2:16" ht="15" customHeight="1">
      <c r="B66" s="25"/>
      <c r="C66" s="26" t="s">
        <v>107</v>
      </c>
      <c r="D66" s="25" t="s">
        <v>24</v>
      </c>
      <c r="E66" s="24" t="s">
        <v>24</v>
      </c>
      <c r="F66" s="23">
        <v>16</v>
      </c>
      <c r="G66" s="23">
        <v>32</v>
      </c>
      <c r="H66" s="22">
        <f t="shared" si="12"/>
        <v>48</v>
      </c>
      <c r="I66" s="21">
        <f t="shared" si="13"/>
        <v>1</v>
      </c>
      <c r="J66" s="21">
        <f t="shared" si="14"/>
        <v>1</v>
      </c>
      <c r="K66" s="20">
        <f t="shared" si="15"/>
        <v>2</v>
      </c>
      <c r="L66" s="8"/>
      <c r="M66" s="19">
        <f t="shared" si="16"/>
        <v>48</v>
      </c>
      <c r="N66" s="18">
        <f t="shared" si="17"/>
        <v>2</v>
      </c>
      <c r="O66" s="17">
        <f t="shared" si="18"/>
        <v>1</v>
      </c>
      <c r="P66" s="16">
        <f t="shared" si="19"/>
        <v>1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77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26" t="s">
        <v>78</v>
      </c>
      <c r="D73" s="25" t="s">
        <v>24</v>
      </c>
      <c r="E73" s="24" t="s">
        <v>24</v>
      </c>
      <c r="F73" s="23">
        <v>16</v>
      </c>
      <c r="G73" s="23">
        <v>64</v>
      </c>
      <c r="H73" s="22">
        <f t="shared" si="12"/>
        <v>80</v>
      </c>
      <c r="I73" s="21">
        <f t="shared" si="13"/>
        <v>1</v>
      </c>
      <c r="J73" s="21">
        <f t="shared" si="14"/>
        <v>2</v>
      </c>
      <c r="K73" s="20">
        <f t="shared" si="15"/>
        <v>3</v>
      </c>
      <c r="L73" s="8"/>
      <c r="M73" s="19">
        <f t="shared" si="16"/>
        <v>80</v>
      </c>
      <c r="N73" s="18">
        <f t="shared" si="17"/>
        <v>3</v>
      </c>
      <c r="O73" s="17">
        <f t="shared" si="18"/>
        <v>1</v>
      </c>
      <c r="P73" s="16">
        <f t="shared" si="19"/>
        <v>2</v>
      </c>
    </row>
    <row r="74" spans="2:16" ht="15" customHeight="1">
      <c r="B74" s="25"/>
      <c r="C74" s="26" t="s">
        <v>79</v>
      </c>
      <c r="D74" s="25" t="s">
        <v>24</v>
      </c>
      <c r="E74" s="24" t="s">
        <v>24</v>
      </c>
      <c r="F74" s="23">
        <v>32</v>
      </c>
      <c r="G74" s="23">
        <v>32</v>
      </c>
      <c r="H74" s="22">
        <f t="shared" si="12"/>
        <v>64</v>
      </c>
      <c r="I74" s="21">
        <f t="shared" si="13"/>
        <v>2</v>
      </c>
      <c r="J74" s="21">
        <f t="shared" si="14"/>
        <v>1</v>
      </c>
      <c r="K74" s="20">
        <f t="shared" si="15"/>
        <v>3</v>
      </c>
      <c r="L74" s="8"/>
      <c r="M74" s="19">
        <f t="shared" si="16"/>
        <v>64</v>
      </c>
      <c r="N74" s="18">
        <f t="shared" si="17"/>
        <v>3</v>
      </c>
      <c r="O74" s="17">
        <f t="shared" si="18"/>
        <v>2</v>
      </c>
      <c r="P74" s="16">
        <f t="shared" si="19"/>
        <v>1</v>
      </c>
    </row>
    <row r="75" spans="2:16" ht="15" customHeight="1">
      <c r="B75" s="25"/>
      <c r="C75" s="26" t="s">
        <v>80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26" t="s">
        <v>81</v>
      </c>
      <c r="D76" s="25" t="s">
        <v>24</v>
      </c>
      <c r="E76" s="24" t="s">
        <v>24</v>
      </c>
      <c r="F76" s="23">
        <v>32</v>
      </c>
      <c r="G76" s="23">
        <v>64</v>
      </c>
      <c r="H76" s="22">
        <f t="shared" si="12"/>
        <v>96</v>
      </c>
      <c r="I76" s="21">
        <f t="shared" si="13"/>
        <v>2</v>
      </c>
      <c r="J76" s="21">
        <f t="shared" si="14"/>
        <v>2</v>
      </c>
      <c r="K76" s="20">
        <f t="shared" si="15"/>
        <v>4</v>
      </c>
      <c r="L76" s="8"/>
      <c r="M76" s="19">
        <f t="shared" si="16"/>
        <v>96</v>
      </c>
      <c r="N76" s="18">
        <f t="shared" si="17"/>
        <v>4</v>
      </c>
      <c r="O76" s="17">
        <f t="shared" si="18"/>
        <v>2</v>
      </c>
      <c r="P76" s="16">
        <f t="shared" si="19"/>
        <v>2</v>
      </c>
    </row>
    <row r="77" spans="2:16" ht="15" customHeight="1">
      <c r="B77" s="25"/>
      <c r="C77" s="26" t="s">
        <v>82</v>
      </c>
      <c r="D77" s="25" t="s">
        <v>24</v>
      </c>
      <c r="E77" s="24" t="s">
        <v>24</v>
      </c>
      <c r="F77" s="23">
        <v>48</v>
      </c>
      <c r="G77" s="23">
        <v>32</v>
      </c>
      <c r="H77" s="22">
        <f t="shared" si="12"/>
        <v>80</v>
      </c>
      <c r="I77" s="21">
        <f t="shared" si="13"/>
        <v>3</v>
      </c>
      <c r="J77" s="21">
        <f t="shared" si="14"/>
        <v>1</v>
      </c>
      <c r="K77" s="20">
        <f t="shared" si="15"/>
        <v>4</v>
      </c>
      <c r="L77" s="8"/>
      <c r="M77" s="19">
        <f t="shared" si="16"/>
        <v>80</v>
      </c>
      <c r="N77" s="18">
        <f t="shared" si="17"/>
        <v>4</v>
      </c>
      <c r="O77" s="17">
        <f t="shared" si="18"/>
        <v>3</v>
      </c>
      <c r="P77" s="16">
        <f t="shared" si="19"/>
        <v>1</v>
      </c>
    </row>
    <row r="78" spans="2:16" ht="15" customHeight="1">
      <c r="B78" s="25"/>
      <c r="C78" s="26" t="s">
        <v>83</v>
      </c>
      <c r="D78" s="25" t="s">
        <v>24</v>
      </c>
      <c r="E78" s="24" t="s">
        <v>24</v>
      </c>
      <c r="F78" s="23">
        <v>16</v>
      </c>
      <c r="G78" s="23">
        <v>32</v>
      </c>
      <c r="H78" s="22">
        <f t="shared" si="12"/>
        <v>48</v>
      </c>
      <c r="I78" s="21">
        <f t="shared" si="13"/>
        <v>1</v>
      </c>
      <c r="J78" s="21">
        <f t="shared" si="14"/>
        <v>1</v>
      </c>
      <c r="K78" s="20">
        <f t="shared" si="15"/>
        <v>2</v>
      </c>
      <c r="L78" s="8"/>
      <c r="M78" s="19">
        <f t="shared" si="16"/>
        <v>48</v>
      </c>
      <c r="N78" s="18">
        <f t="shared" si="17"/>
        <v>2</v>
      </c>
      <c r="O78" s="17">
        <f t="shared" si="18"/>
        <v>1</v>
      </c>
      <c r="P78" s="16">
        <f t="shared" si="19"/>
        <v>1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84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26" t="s">
        <v>85</v>
      </c>
      <c r="D85" s="25" t="s">
        <v>24</v>
      </c>
      <c r="E85" s="24" t="s">
        <v>24</v>
      </c>
      <c r="F85" s="23">
        <v>48</v>
      </c>
      <c r="G85" s="23">
        <v>32</v>
      </c>
      <c r="H85" s="22">
        <f t="shared" si="12"/>
        <v>80</v>
      </c>
      <c r="I85" s="21">
        <f t="shared" si="13"/>
        <v>3</v>
      </c>
      <c r="J85" s="21">
        <f t="shared" si="14"/>
        <v>1</v>
      </c>
      <c r="K85" s="20">
        <f t="shared" si="15"/>
        <v>4</v>
      </c>
      <c r="L85" s="8"/>
      <c r="M85" s="19">
        <f t="shared" si="16"/>
        <v>80</v>
      </c>
      <c r="N85" s="18">
        <f t="shared" si="17"/>
        <v>4</v>
      </c>
      <c r="O85" s="17">
        <f t="shared" si="18"/>
        <v>3</v>
      </c>
      <c r="P85" s="16">
        <f t="shared" si="19"/>
        <v>1</v>
      </c>
    </row>
    <row r="86" spans="2:16" ht="15" customHeight="1">
      <c r="B86" s="25"/>
      <c r="C86" s="26" t="s">
        <v>86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87</v>
      </c>
      <c r="D87" s="25" t="s">
        <v>24</v>
      </c>
      <c r="E87" s="24" t="s">
        <v>24</v>
      </c>
      <c r="F87" s="23">
        <v>32</v>
      </c>
      <c r="G87" s="23">
        <v>32</v>
      </c>
      <c r="H87" s="22">
        <f t="shared" si="12"/>
        <v>64</v>
      </c>
      <c r="I87" s="21">
        <f t="shared" si="13"/>
        <v>2</v>
      </c>
      <c r="J87" s="21">
        <f t="shared" si="14"/>
        <v>1</v>
      </c>
      <c r="K87" s="20">
        <f t="shared" si="15"/>
        <v>3</v>
      </c>
      <c r="L87" s="8"/>
      <c r="M87" s="19">
        <f t="shared" si="16"/>
        <v>64</v>
      </c>
      <c r="N87" s="18">
        <f t="shared" si="17"/>
        <v>3</v>
      </c>
      <c r="O87" s="17">
        <f t="shared" si="18"/>
        <v>2</v>
      </c>
      <c r="P87" s="16">
        <f t="shared" si="19"/>
        <v>1</v>
      </c>
    </row>
    <row r="88" spans="2:16" ht="15" customHeight="1">
      <c r="B88" s="25"/>
      <c r="C88" s="26" t="s">
        <v>88</v>
      </c>
      <c r="D88" s="25" t="s">
        <v>24</v>
      </c>
      <c r="E88" s="24" t="s">
        <v>24</v>
      </c>
      <c r="F88" s="23">
        <v>48</v>
      </c>
      <c r="G88" s="23">
        <v>32</v>
      </c>
      <c r="H88" s="22">
        <f aca="true" t="shared" si="20" ref="H88:H119">IF($C88&gt;0,$M88,0)</f>
        <v>80</v>
      </c>
      <c r="I88" s="21">
        <f aca="true" t="shared" si="21" ref="I88:I119">+IF(OR($E$13=$D$11,$E$13=$E$11,$E$13=$F$11),O88,"-")</f>
        <v>3</v>
      </c>
      <c r="J88" s="21">
        <f aca="true" t="shared" si="22" ref="J88:J119">+IF(OR($E$13=$D$11,$E$13=$E$11,$E$13=$F$11),P88,"-")</f>
        <v>1</v>
      </c>
      <c r="K88" s="20">
        <f aca="true" t="shared" si="23" ref="K88:K119">+N88</f>
        <v>4</v>
      </c>
      <c r="L88" s="8"/>
      <c r="M88" s="19">
        <f aca="true" t="shared" si="24" ref="M88:M119">+SUM(F88:G88)</f>
        <v>80</v>
      </c>
      <c r="N88" s="18">
        <f aca="true" t="shared" si="25" ref="N88:N119">+SUM(I88:J88)</f>
        <v>4</v>
      </c>
      <c r="O88" s="17">
        <f aca="true" t="shared" si="26" ref="O88:O119">+IF($H$13&lt;=0,"-",IF($H$13&gt;0,$F88/$H$13))</f>
        <v>3</v>
      </c>
      <c r="P88" s="16">
        <f aca="true" t="shared" si="27" ref="P88:P119">+IF($J$13&lt;=0,"-",IF($J$13&gt;0,$G88/$J$13))</f>
        <v>1</v>
      </c>
    </row>
    <row r="89" spans="2:16" ht="15" customHeight="1">
      <c r="B89" s="25"/>
      <c r="C89" s="26" t="s">
        <v>89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90</v>
      </c>
      <c r="D96" s="32" t="s">
        <v>24</v>
      </c>
      <c r="E96" s="31" t="s">
        <v>24</v>
      </c>
      <c r="F96" s="30">
        <v>32</v>
      </c>
      <c r="G96" s="30">
        <v>32</v>
      </c>
      <c r="H96" s="29">
        <f t="shared" si="20"/>
        <v>64</v>
      </c>
      <c r="I96" s="28">
        <f t="shared" si="21"/>
        <v>2</v>
      </c>
      <c r="J96" s="28">
        <f t="shared" si="22"/>
        <v>1</v>
      </c>
      <c r="K96" s="27">
        <f t="shared" si="23"/>
        <v>3</v>
      </c>
      <c r="L96" s="8"/>
      <c r="M96" s="19">
        <f t="shared" si="24"/>
        <v>64</v>
      </c>
      <c r="N96" s="18">
        <f t="shared" si="25"/>
        <v>3</v>
      </c>
      <c r="O96" s="17">
        <f t="shared" si="26"/>
        <v>2</v>
      </c>
      <c r="P96" s="16">
        <f t="shared" si="27"/>
        <v>1</v>
      </c>
    </row>
    <row r="97" spans="2:16" ht="15" customHeight="1">
      <c r="B97" s="25"/>
      <c r="C97" s="26" t="s">
        <v>91</v>
      </c>
      <c r="D97" s="25" t="s">
        <v>24</v>
      </c>
      <c r="E97" s="24" t="s">
        <v>24</v>
      </c>
      <c r="F97" s="23">
        <v>48</v>
      </c>
      <c r="G97" s="23">
        <v>32</v>
      </c>
      <c r="H97" s="22">
        <f t="shared" si="20"/>
        <v>80</v>
      </c>
      <c r="I97" s="21">
        <f t="shared" si="21"/>
        <v>3</v>
      </c>
      <c r="J97" s="21">
        <f t="shared" si="22"/>
        <v>1</v>
      </c>
      <c r="K97" s="20">
        <f t="shared" si="23"/>
        <v>4</v>
      </c>
      <c r="L97" s="8"/>
      <c r="M97" s="19">
        <f t="shared" si="24"/>
        <v>80</v>
      </c>
      <c r="N97" s="18">
        <f t="shared" si="25"/>
        <v>4</v>
      </c>
      <c r="O97" s="17">
        <f t="shared" si="26"/>
        <v>3</v>
      </c>
      <c r="P97" s="16">
        <f t="shared" si="27"/>
        <v>1</v>
      </c>
    </row>
    <row r="98" spans="2:16" ht="15" customHeight="1">
      <c r="B98" s="25"/>
      <c r="C98" s="26" t="s">
        <v>92</v>
      </c>
      <c r="D98" s="25" t="s">
        <v>24</v>
      </c>
      <c r="E98" s="24" t="s">
        <v>24</v>
      </c>
      <c r="F98" s="23">
        <v>32</v>
      </c>
      <c r="G98" s="23">
        <v>32</v>
      </c>
      <c r="H98" s="22">
        <f t="shared" si="20"/>
        <v>64</v>
      </c>
      <c r="I98" s="21">
        <f t="shared" si="21"/>
        <v>2</v>
      </c>
      <c r="J98" s="21">
        <f t="shared" si="22"/>
        <v>1</v>
      </c>
      <c r="K98" s="20">
        <f t="shared" si="23"/>
        <v>3</v>
      </c>
      <c r="L98" s="8"/>
      <c r="M98" s="19">
        <f t="shared" si="24"/>
        <v>64</v>
      </c>
      <c r="N98" s="18">
        <f t="shared" si="25"/>
        <v>3</v>
      </c>
      <c r="O98" s="17">
        <f t="shared" si="26"/>
        <v>2</v>
      </c>
      <c r="P98" s="16">
        <f t="shared" si="27"/>
        <v>1</v>
      </c>
    </row>
    <row r="99" spans="2:16" ht="15" customHeight="1">
      <c r="B99" s="25"/>
      <c r="C99" s="26" t="s">
        <v>93</v>
      </c>
      <c r="D99" s="25" t="s">
        <v>24</v>
      </c>
      <c r="E99" s="24" t="s">
        <v>24</v>
      </c>
      <c r="F99" s="23">
        <v>64</v>
      </c>
      <c r="G99" s="23">
        <v>32</v>
      </c>
      <c r="H99" s="22">
        <f t="shared" si="20"/>
        <v>96</v>
      </c>
      <c r="I99" s="21">
        <f t="shared" si="21"/>
        <v>4</v>
      </c>
      <c r="J99" s="21">
        <f t="shared" si="22"/>
        <v>1</v>
      </c>
      <c r="K99" s="20">
        <f t="shared" si="23"/>
        <v>5</v>
      </c>
      <c r="L99" s="8"/>
      <c r="M99" s="19">
        <f t="shared" si="24"/>
        <v>96</v>
      </c>
      <c r="N99" s="18">
        <f t="shared" si="25"/>
        <v>5</v>
      </c>
      <c r="O99" s="17">
        <f t="shared" si="26"/>
        <v>4</v>
      </c>
      <c r="P99" s="16">
        <f t="shared" si="27"/>
        <v>1</v>
      </c>
    </row>
    <row r="100" spans="2:16" ht="15" customHeight="1">
      <c r="B100" s="25"/>
      <c r="C100" s="26" t="s">
        <v>108</v>
      </c>
      <c r="D100" s="25" t="s">
        <v>24</v>
      </c>
      <c r="E100" s="24" t="s">
        <v>24</v>
      </c>
      <c r="F100" s="23">
        <v>32</v>
      </c>
      <c r="G100" s="23">
        <v>64</v>
      </c>
      <c r="H100" s="22">
        <f t="shared" si="20"/>
        <v>96</v>
      </c>
      <c r="I100" s="21">
        <f t="shared" si="21"/>
        <v>2</v>
      </c>
      <c r="J100" s="21">
        <f t="shared" si="22"/>
        <v>2</v>
      </c>
      <c r="K100" s="20">
        <f t="shared" si="23"/>
        <v>4</v>
      </c>
      <c r="L100" s="8"/>
      <c r="M100" s="19">
        <f t="shared" si="24"/>
        <v>96</v>
      </c>
      <c r="N100" s="18">
        <f t="shared" si="25"/>
        <v>4</v>
      </c>
      <c r="O100" s="17">
        <f t="shared" si="26"/>
        <v>2</v>
      </c>
      <c r="P100" s="16">
        <f t="shared" si="27"/>
        <v>2</v>
      </c>
    </row>
    <row r="101" spans="2:16" ht="15" customHeight="1">
      <c r="B101" s="25"/>
      <c r="C101" s="26" t="s">
        <v>83</v>
      </c>
      <c r="D101" s="25" t="s">
        <v>24</v>
      </c>
      <c r="E101" s="24" t="s">
        <v>24</v>
      </c>
      <c r="F101" s="23">
        <v>16</v>
      </c>
      <c r="G101" s="23">
        <v>32</v>
      </c>
      <c r="H101" s="22">
        <f t="shared" si="20"/>
        <v>48</v>
      </c>
      <c r="I101" s="21">
        <f t="shared" si="21"/>
        <v>1</v>
      </c>
      <c r="J101" s="21">
        <f t="shared" si="22"/>
        <v>1</v>
      </c>
      <c r="K101" s="20">
        <f t="shared" si="23"/>
        <v>2</v>
      </c>
      <c r="L101" s="8"/>
      <c r="M101" s="19">
        <f t="shared" si="24"/>
        <v>48</v>
      </c>
      <c r="N101" s="18">
        <f t="shared" si="25"/>
        <v>2</v>
      </c>
      <c r="O101" s="17">
        <f t="shared" si="26"/>
        <v>1</v>
      </c>
      <c r="P101" s="16">
        <f t="shared" si="27"/>
        <v>1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94</v>
      </c>
      <c r="D108" s="25" t="s">
        <v>24</v>
      </c>
      <c r="E108" s="24" t="s">
        <v>24</v>
      </c>
      <c r="F108" s="30">
        <v>0</v>
      </c>
      <c r="G108" s="30">
        <v>128</v>
      </c>
      <c r="H108" s="29">
        <f t="shared" si="20"/>
        <v>128</v>
      </c>
      <c r="I108" s="28">
        <f t="shared" si="21"/>
        <v>0</v>
      </c>
      <c r="J108" s="28">
        <f t="shared" si="22"/>
        <v>4</v>
      </c>
      <c r="K108" s="27">
        <f t="shared" si="23"/>
        <v>4</v>
      </c>
      <c r="L108" s="8"/>
      <c r="M108" s="19">
        <f t="shared" si="24"/>
        <v>128</v>
      </c>
      <c r="N108" s="18">
        <f t="shared" si="25"/>
        <v>4</v>
      </c>
      <c r="O108" s="17">
        <f t="shared" si="26"/>
        <v>0</v>
      </c>
      <c r="P108" s="16">
        <f t="shared" si="27"/>
        <v>4</v>
      </c>
    </row>
    <row r="109" spans="2:16" ht="15" customHeight="1">
      <c r="B109" s="25"/>
      <c r="C109" s="26" t="s">
        <v>95</v>
      </c>
      <c r="D109" s="25" t="s">
        <v>24</v>
      </c>
      <c r="E109" s="24" t="s">
        <v>24</v>
      </c>
      <c r="F109" s="23">
        <v>48</v>
      </c>
      <c r="G109" s="23">
        <v>32</v>
      </c>
      <c r="H109" s="22">
        <f t="shared" si="20"/>
        <v>80</v>
      </c>
      <c r="I109" s="21">
        <f t="shared" si="21"/>
        <v>3</v>
      </c>
      <c r="J109" s="21">
        <f t="shared" si="22"/>
        <v>1</v>
      </c>
      <c r="K109" s="20">
        <f t="shared" si="23"/>
        <v>4</v>
      </c>
      <c r="L109" s="8"/>
      <c r="M109" s="19">
        <f t="shared" si="24"/>
        <v>80</v>
      </c>
      <c r="N109" s="18">
        <f t="shared" si="25"/>
        <v>4</v>
      </c>
      <c r="O109" s="17">
        <f t="shared" si="26"/>
        <v>3</v>
      </c>
      <c r="P109" s="16">
        <f t="shared" si="27"/>
        <v>1</v>
      </c>
    </row>
    <row r="110" spans="2:16" ht="15" customHeight="1">
      <c r="B110" s="25"/>
      <c r="C110" s="26" t="s">
        <v>96</v>
      </c>
      <c r="D110" s="25" t="s">
        <v>24</v>
      </c>
      <c r="E110" s="24" t="s">
        <v>24</v>
      </c>
      <c r="F110" s="23">
        <v>48</v>
      </c>
      <c r="G110" s="23">
        <v>32</v>
      </c>
      <c r="H110" s="22">
        <f t="shared" si="20"/>
        <v>80</v>
      </c>
      <c r="I110" s="21">
        <f t="shared" si="21"/>
        <v>3</v>
      </c>
      <c r="J110" s="21">
        <f t="shared" si="22"/>
        <v>1</v>
      </c>
      <c r="K110" s="20">
        <f t="shared" si="23"/>
        <v>4</v>
      </c>
      <c r="L110" s="8"/>
      <c r="M110" s="19">
        <f t="shared" si="24"/>
        <v>80</v>
      </c>
      <c r="N110" s="18">
        <f t="shared" si="25"/>
        <v>4</v>
      </c>
      <c r="O110" s="17">
        <f t="shared" si="26"/>
        <v>3</v>
      </c>
      <c r="P110" s="16">
        <f t="shared" si="27"/>
        <v>1</v>
      </c>
    </row>
    <row r="111" spans="2:16" ht="15" customHeight="1">
      <c r="B111" s="25"/>
      <c r="C111" s="26" t="s">
        <v>97</v>
      </c>
      <c r="D111" s="25" t="s">
        <v>24</v>
      </c>
      <c r="E111" s="24" t="s">
        <v>24</v>
      </c>
      <c r="F111" s="23">
        <v>48</v>
      </c>
      <c r="G111" s="23">
        <v>32</v>
      </c>
      <c r="H111" s="22">
        <f t="shared" si="20"/>
        <v>80</v>
      </c>
      <c r="I111" s="21">
        <f t="shared" si="21"/>
        <v>3</v>
      </c>
      <c r="J111" s="21">
        <f t="shared" si="22"/>
        <v>1</v>
      </c>
      <c r="K111" s="20">
        <f t="shared" si="23"/>
        <v>4</v>
      </c>
      <c r="L111" s="8"/>
      <c r="M111" s="19">
        <f t="shared" si="24"/>
        <v>80</v>
      </c>
      <c r="N111" s="18">
        <f t="shared" si="25"/>
        <v>4</v>
      </c>
      <c r="O111" s="17">
        <f t="shared" si="26"/>
        <v>3</v>
      </c>
      <c r="P111" s="16">
        <f t="shared" si="27"/>
        <v>1</v>
      </c>
    </row>
    <row r="112" spans="2:16" ht="15" customHeight="1">
      <c r="B112" s="25"/>
      <c r="C112" s="26" t="s">
        <v>98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>
        <f t="shared" si="22"/>
        <v>0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>
        <f t="shared" si="27"/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99</v>
      </c>
      <c r="D120" s="32" t="s">
        <v>24</v>
      </c>
      <c r="E120" s="31" t="s">
        <v>24</v>
      </c>
      <c r="F120" s="30">
        <v>0</v>
      </c>
      <c r="G120" s="30">
        <v>160</v>
      </c>
      <c r="H120" s="29">
        <f aca="true" t="shared" si="28" ref="H120:H151">IF($C120&gt;0,$M120,0)</f>
        <v>160</v>
      </c>
      <c r="I120" s="28">
        <f aca="true" t="shared" si="29" ref="I120:I151">+IF(OR($E$13=$D$11,$E$13=$E$11,$E$13=$F$11),O120,"-")</f>
        <v>0</v>
      </c>
      <c r="J120" s="28">
        <f aca="true" t="shared" si="30" ref="J120:J151">+IF(OR($E$13=$D$11,$E$13=$E$11,$E$13=$F$11),P120,"-")</f>
        <v>5</v>
      </c>
      <c r="K120" s="27">
        <f aca="true" t="shared" si="31" ref="K120:K151">+N120</f>
        <v>5</v>
      </c>
      <c r="L120" s="8"/>
      <c r="M120" s="19">
        <f aca="true" t="shared" si="32" ref="M120:M151">+SUM(F120:G120)</f>
        <v>160</v>
      </c>
      <c r="N120" s="18">
        <f aca="true" t="shared" si="33" ref="N120:N151">+SUM(I120:J120)</f>
        <v>5</v>
      </c>
      <c r="O120" s="17">
        <f aca="true" t="shared" si="34" ref="O120:O151">+IF($H$13&lt;=0,"-",IF($H$13&gt;0,$F120/$H$13))</f>
        <v>0</v>
      </c>
      <c r="P120" s="16">
        <f aca="true" t="shared" si="35" ref="P120:P151">+IF($J$13&lt;=0,"-",IF($J$13&gt;0,$G120/$J$13))</f>
        <v>5</v>
      </c>
    </row>
    <row r="121" spans="2:16" ht="15" customHeight="1">
      <c r="B121" s="25"/>
      <c r="C121" s="26" t="s">
        <v>100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26" t="s">
        <v>109</v>
      </c>
      <c r="D122" s="25" t="s">
        <v>24</v>
      </c>
      <c r="E122" s="24" t="s">
        <v>24</v>
      </c>
      <c r="F122" s="23">
        <v>48</v>
      </c>
      <c r="G122" s="23">
        <v>32</v>
      </c>
      <c r="H122" s="22">
        <f t="shared" si="28"/>
        <v>80</v>
      </c>
      <c r="I122" s="21">
        <f t="shared" si="29"/>
        <v>3</v>
      </c>
      <c r="J122" s="21">
        <f t="shared" si="30"/>
        <v>1</v>
      </c>
      <c r="K122" s="20">
        <f t="shared" si="31"/>
        <v>4</v>
      </c>
      <c r="L122" s="8"/>
      <c r="M122" s="19">
        <f t="shared" si="32"/>
        <v>80</v>
      </c>
      <c r="N122" s="18">
        <f t="shared" si="33"/>
        <v>4</v>
      </c>
      <c r="O122" s="17">
        <f t="shared" si="34"/>
        <v>3</v>
      </c>
      <c r="P122" s="16">
        <f t="shared" si="35"/>
        <v>1</v>
      </c>
    </row>
    <row r="123" spans="2:16" ht="15" customHeight="1">
      <c r="B123" s="25"/>
      <c r="C123" s="26" t="s">
        <v>98</v>
      </c>
      <c r="D123" s="25" t="s">
        <v>24</v>
      </c>
      <c r="E123" s="24" t="s">
        <v>24</v>
      </c>
      <c r="F123" s="23">
        <v>32</v>
      </c>
      <c r="G123" s="23">
        <v>32</v>
      </c>
      <c r="H123" s="22">
        <f t="shared" si="28"/>
        <v>64</v>
      </c>
      <c r="I123" s="21">
        <f t="shared" si="29"/>
        <v>2</v>
      </c>
      <c r="J123" s="21">
        <f t="shared" si="30"/>
        <v>1</v>
      </c>
      <c r="K123" s="20">
        <f t="shared" si="31"/>
        <v>3</v>
      </c>
      <c r="L123" s="8"/>
      <c r="M123" s="19">
        <f t="shared" si="32"/>
        <v>64</v>
      </c>
      <c r="N123" s="18">
        <f t="shared" si="33"/>
        <v>3</v>
      </c>
      <c r="O123" s="17">
        <f t="shared" si="34"/>
        <v>2</v>
      </c>
      <c r="P123" s="16">
        <f t="shared" si="35"/>
        <v>1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>
        <f t="shared" si="30"/>
        <v>0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101</v>
      </c>
      <c r="D132" s="32" t="s">
        <v>24</v>
      </c>
      <c r="E132" s="31" t="s">
        <v>24</v>
      </c>
      <c r="F132" s="30">
        <v>0</v>
      </c>
      <c r="G132" s="30">
        <f>16*16</f>
        <v>256</v>
      </c>
      <c r="H132" s="29">
        <f t="shared" si="28"/>
        <v>256</v>
      </c>
      <c r="I132" s="28">
        <f t="shared" si="29"/>
        <v>0</v>
      </c>
      <c r="J132" s="28">
        <f t="shared" si="30"/>
        <v>8</v>
      </c>
      <c r="K132" s="27">
        <f t="shared" si="31"/>
        <v>8</v>
      </c>
      <c r="L132" s="8"/>
      <c r="M132" s="19">
        <f t="shared" si="32"/>
        <v>256</v>
      </c>
      <c r="N132" s="18">
        <f t="shared" si="33"/>
        <v>8</v>
      </c>
      <c r="O132" s="17">
        <f t="shared" si="34"/>
        <v>0</v>
      </c>
      <c r="P132" s="16">
        <f t="shared" si="35"/>
        <v>8</v>
      </c>
    </row>
    <row r="133" spans="2:16" ht="15" customHeight="1">
      <c r="B133" s="25"/>
      <c r="C133" s="26" t="s">
        <v>102</v>
      </c>
      <c r="D133" s="25" t="s">
        <v>24</v>
      </c>
      <c r="E133" s="24" t="s">
        <v>24</v>
      </c>
      <c r="F133" s="23">
        <v>48</v>
      </c>
      <c r="G133" s="23">
        <v>32</v>
      </c>
      <c r="H133" s="22">
        <f t="shared" si="28"/>
        <v>80</v>
      </c>
      <c r="I133" s="21">
        <f t="shared" si="29"/>
        <v>3</v>
      </c>
      <c r="J133" s="21">
        <f t="shared" si="30"/>
        <v>1</v>
      </c>
      <c r="K133" s="20">
        <f t="shared" si="31"/>
        <v>4</v>
      </c>
      <c r="L133" s="8"/>
      <c r="M133" s="19">
        <f t="shared" si="32"/>
        <v>80</v>
      </c>
      <c r="N133" s="18">
        <f t="shared" si="33"/>
        <v>4</v>
      </c>
      <c r="O133" s="17">
        <f t="shared" si="34"/>
        <v>3</v>
      </c>
      <c r="P133" s="16">
        <f t="shared" si="35"/>
        <v>1</v>
      </c>
    </row>
    <row r="134" spans="2:16" ht="15" customHeight="1">
      <c r="B134" s="25"/>
      <c r="C134" s="26" t="s">
        <v>103</v>
      </c>
      <c r="D134" s="25" t="s">
        <v>24</v>
      </c>
      <c r="E134" s="24" t="s">
        <v>24</v>
      </c>
      <c r="F134" s="23">
        <v>48</v>
      </c>
      <c r="G134" s="23">
        <v>32</v>
      </c>
      <c r="H134" s="22">
        <f t="shared" si="28"/>
        <v>80</v>
      </c>
      <c r="I134" s="21">
        <f t="shared" si="29"/>
        <v>3</v>
      </c>
      <c r="J134" s="21">
        <f t="shared" si="30"/>
        <v>1</v>
      </c>
      <c r="K134" s="20">
        <f t="shared" si="31"/>
        <v>4</v>
      </c>
      <c r="L134" s="8"/>
      <c r="M134" s="19">
        <f t="shared" si="32"/>
        <v>80</v>
      </c>
      <c r="N134" s="18">
        <f t="shared" si="33"/>
        <v>4</v>
      </c>
      <c r="O134" s="17">
        <f t="shared" si="34"/>
        <v>3</v>
      </c>
      <c r="P134" s="16">
        <f t="shared" si="35"/>
        <v>1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104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8">
    <cfRule type="cellIs" priority="8" dxfId="0" operator="lessThanOrEqual">
      <formula>0</formula>
    </cfRule>
  </conditionalFormatting>
  <conditionalFormatting sqref="L9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E6:L6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C7">
    <cfRule type="cellIs" priority="3" dxfId="0" operator="lessThanOrEqual">
      <formula>0</formula>
    </cfRule>
  </conditionalFormatting>
  <conditionalFormatting sqref="I7">
    <cfRule type="cellIs" priority="2" dxfId="0" operator="lessThanOrEqual">
      <formula>0</formula>
    </cfRule>
  </conditionalFormatting>
  <conditionalFormatting sqref="L7:L9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2016-02-15T17:25:24Z</cp:lastPrinted>
  <dcterms:created xsi:type="dcterms:W3CDTF">2016-01-05T23:37:30Z</dcterms:created>
  <dcterms:modified xsi:type="dcterms:W3CDTF">2016-08-09T16:02:14Z</dcterms:modified>
  <cp:category/>
  <cp:version/>
  <cp:contentType/>
  <cp:contentStatus/>
</cp:coreProperties>
</file>